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VxBur\2024\Administración\CUENTAS DECLARADAS\"/>
    </mc:Choice>
  </mc:AlternateContent>
  <xr:revisionPtr revIDLastSave="0" documentId="13_ncr:1_{C64DBFA9-E8FD-4179-B362-D1B928659CE5}" xr6:coauthVersionLast="47" xr6:coauthVersionMax="47" xr10:uidLastSave="{00000000-0000-0000-0000-000000000000}"/>
  <bookViews>
    <workbookView xWindow="0" yWindow="220" windowWidth="19200" windowHeight="10580" tabRatio="500" firstSheet="10" activeTab="7" xr2:uid="{00000000-000D-0000-FFFF-FFFF00000000}"/>
  </bookViews>
  <sheets>
    <sheet name="Balance de Situación Abreviado" sheetId="1" r:id="rId1"/>
    <sheet name="Hoja8" sheetId="13" r:id="rId2"/>
    <sheet name="Hoja9" sheetId="14" r:id="rId3"/>
    <sheet name="Hoja10" sheetId="15" r:id="rId4"/>
    <sheet name="Hoja11" sheetId="16" r:id="rId5"/>
    <sheet name="Hoja12" sheetId="17" r:id="rId6"/>
    <sheet name="Cuenta de Resultados Abreviada" sheetId="2" r:id="rId7"/>
    <sheet name="ANEXO SUBVENCIONES PÚBLICAS" sheetId="3" r:id="rId8"/>
    <sheet name="Hoja1" sheetId="6" r:id="rId9"/>
    <sheet name="ANEXO ENDEUDAMIENTO" sheetId="5" r:id="rId10"/>
    <sheet name="Hoja2" sheetId="7" r:id="rId11"/>
    <sheet name="Hoja3" sheetId="8" r:id="rId12"/>
    <sheet name="Hoja4" sheetId="9" r:id="rId13"/>
    <sheet name="Hoja5" sheetId="10" r:id="rId14"/>
    <sheet name="Hoja6" sheetId="11" r:id="rId15"/>
    <sheet name="Hoja7" sheetId="12" r:id="rId16"/>
  </sheets>
  <definedNames>
    <definedName name="_xlnm.Print_Area" localSheetId="9">'ANEXO ENDEUDAMIENTO'!$A$1:$K$25</definedName>
    <definedName name="_xlnm.Print_Area" localSheetId="7">'ANEXO SUBVENCIONES PÚBLICAS'!$A$1:$F$26</definedName>
    <definedName name="_xlnm.Print_Area" localSheetId="0">'Balance de Situación Abreviado'!$A$1:$H$34</definedName>
    <definedName name="_xlnm.Print_Area" localSheetId="6">'Cuenta de Resultados Abreviada'!$A$1:$G$40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" i="5" l="1"/>
  <c r="G32" i="2" l="1"/>
  <c r="G34" i="2" l="1"/>
  <c r="H23" i="1" l="1"/>
  <c r="H21" i="1" s="1"/>
  <c r="H22" i="1" l="1"/>
  <c r="G23" i="1" s="1"/>
  <c r="G11" i="1" l="1"/>
  <c r="H11" i="1" l="1"/>
  <c r="H18" i="1" l="1"/>
  <c r="H29" i="1"/>
  <c r="H34" i="1" s="1"/>
  <c r="G30" i="2" l="1"/>
  <c r="H24" i="2" l="1"/>
  <c r="H16" i="2"/>
  <c r="H7" i="2"/>
  <c r="H12" i="2" s="1"/>
  <c r="H18" i="2" s="1"/>
  <c r="C5" i="5" l="1"/>
  <c r="J5" i="5"/>
  <c r="G24" i="2" l="1"/>
  <c r="G7" i="2" l="1"/>
  <c r="G12" i="2" l="1"/>
  <c r="J25" i="5" l="1"/>
  <c r="F26" i="3"/>
  <c r="E26" i="3"/>
  <c r="G16" i="2"/>
  <c r="G18" i="2" s="1"/>
  <c r="G29" i="1"/>
  <c r="G26" i="1"/>
  <c r="G6" i="1"/>
  <c r="G25" i="2" l="1"/>
  <c r="G35" i="2" s="1"/>
  <c r="H37" i="2"/>
  <c r="G37" i="2" l="1"/>
  <c r="G24" i="1" l="1"/>
  <c r="G22" i="1" s="1"/>
  <c r="G21" i="1" s="1"/>
  <c r="G34" i="1" l="1"/>
  <c r="G18" i="1"/>
</calcChain>
</file>

<file path=xl/sharedStrings.xml><?xml version="1.0" encoding="utf-8"?>
<sst xmlns="http://schemas.openxmlformats.org/spreadsheetml/2006/main" count="204" uniqueCount="173">
  <si>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</si>
  <si>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</si>
  <si>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</si>
  <si>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</si>
  <si>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</si>
  <si>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</si>
  <si>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</si>
  <si>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</si>
  <si>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</si>
  <si>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</si>
  <si>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</si>
  <si>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</si>
  <si>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</si>
  <si>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</si>
  <si>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</si>
  <si>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</si>
  <si>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</si>
  <si>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</si>
  <si>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</si>
  <si>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</si>
  <si>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</si>
  <si>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</si>
  <si>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</si>
  <si>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</si>
  <si>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</si>
  <si>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</si>
  <si>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</si>
  <si>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</si>
  <si>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</si>
  <si>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</si>
  <si>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</si>
  <si>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</si>
  <si>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</si>
  <si>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</si>
  <si>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</si>
  <si>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</si>
  <si>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</si>
  <si>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</si>
  <si>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</si>
  <si>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</si>
  <si>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</si>
  <si>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</si>
  <si>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</si>
  <si>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</si>
  <si>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</si>
  <si>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</si>
  <si>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</si>
  <si>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</si>
  <si>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</si>
  <si>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</si>
  <si>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</si>
  <si>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</si>
  <si>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</si>
  <si>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</si>
  <si>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</si>
  <si>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</si>
  <si>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</si>
  <si>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</si>
  <si>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</si>
  <si>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</si>
  <si>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</si>
  <si>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</si>
  <si>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</si>
  <si>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</si>
  <si>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</si>
  <si>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</si>
  <si>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</si>
  <si>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</si>
  <si>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</si>
  <si>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</si>
  <si>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</si>
  <si>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</si>
  <si>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</si>
  <si>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</si>
  <si>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</si>
  <si>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</si>
  <si>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</si>
  <si>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</si>
  <si>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</si>
  <si>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</si>
  <si>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</si>
  <si>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</si>
  <si>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</si>
  <si>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</si>
  <si>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</si>
  <si>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</si>
  <si>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</si>
  <si>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</si>
  <si>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</si>
  <si>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</si>
  <si>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</si>
  <si>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</si>
  <si>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</si>
  <si>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</si>
  <si>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</si>
  <si>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</si>
  <si>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</si>
  <si>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</si>
  <si>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</si>
  <si>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</si>
  <si>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</si>
  <si>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</si>
  <si>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</si>
  <si>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</si>
  <si>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</si>
  <si>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</si>
  <si>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</si>
  <si>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</si>
  <si>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</si>
  <si>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</si>
  <si>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</si>
  <si>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</si>
  <si>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</si>
  <si>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</si>
  <si>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</si>
  <si>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</si>
  <si>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</si>
  <si>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</si>
  <si>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</si>
  <si>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</si>
  <si>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</si>
  <si>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</si>
  <si>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</si>
  <si>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</si>
  <si>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</si>
  <si>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</si>
  <si>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</si>
  <si>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</si>
  <si>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</si>
  <si>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</si>
  <si>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</si>
  <si>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</si>
  <si>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</si>
  <si>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</si>
  <si>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</si>
  <si>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</si>
  <si>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</si>
  <si>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</si>
  <si>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</si>
  <si>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</si>
  <si>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</si>
  <si>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</si>
  <si>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</si>
  <si>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</si>
  <si>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</si>
  <si>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</si>
  <si>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</si>
  <si>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</si>
  <si>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</si>
  <si>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</si>
  <si>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</si>
  <si>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</si>
  <si>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</si>
  <si>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</si>
  <si>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</si>
  <si>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</si>
  <si>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</si>
  <si>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</si>
  <si>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</si>
  <si>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</si>
  <si>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</si>
  <si>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</si>
  <si>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</si>
  <si>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</si>
  <si>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G09600305</t>
  </si>
  <si>
    <t>VECINOS POR BURGOS (INTEGRADA EN COALICION ELECTORAL VECINOS POR BURGOS)</t>
  </si>
  <si>
    <t>PRESTAMOS CONDICIONADOS</t>
  </si>
  <si>
    <t>PARTE COALICION  PRESTAMO DE VECINOS</t>
  </si>
  <si>
    <t>BALANCE DE SITUACIÓN</t>
  </si>
  <si>
    <t xml:space="preserve">CUENTA DE RESULTADOS </t>
  </si>
  <si>
    <t>VECINOS POR BURGOS G09600305</t>
  </si>
  <si>
    <t xml:space="preserve"> VECINOS POR BURGOS  G09600305</t>
  </si>
  <si>
    <t>(En euros)  (SEGÚN ACUERDO DE REPARTO COALICIÓN ELECTORAL VIA BURGALESA) 25% A CADA 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</si>
</sst>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d/mm/yyyy"/>
    <numFmt numFmtId="165" formatCode="0.00\ %"/>
    <numFmt numFmtId="166" formatCode="#,##0.000"/>
  </numFmts>
  <fonts count="3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00000"/>
      <name val="Calibri"/>
      <family val="2"/>
      <charset val="1"/>
    </font>
    <font>
      <sz val="8"/>
      <name val="Arial"/>
      <family val="2"/>
    </font>
    <font>
      <b/>
      <sz val="9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96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4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21" xfId="0" applyFont="1" applyBorder="1" applyProtection="1">
      <protection locked="0"/>
    </xf>
    <xf numFmtId="0" fontId="19" fillId="0" borderId="15" xfId="2" applyFont="1" applyBorder="1"/>
    <xf numFmtId="0" fontId="19" fillId="0" borderId="26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1" xfId="2" applyFont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29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0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6" xfId="2" applyNumberFormat="1" applyFont="1" applyBorder="1"/>
    <xf numFmtId="0" fontId="25" fillId="4" borderId="0" xfId="0" applyFont="1" applyFill="1"/>
    <xf numFmtId="0" fontId="0" fillId="0" borderId="1" xfId="2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4" fontId="27" fillId="0" borderId="1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4" fontId="2" fillId="0" borderId="0" xfId="0" applyNumberFormat="1" applyFont="1"/>
    <xf numFmtId="0" fontId="0" fillId="0" borderId="0" xfId="0" applyAlignment="1">
      <alignment wrapText="1"/>
    </xf>
    <xf numFmtId="0" fontId="29" fillId="4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wrapText="1"/>
    </xf>
    <xf numFmtId="0" fontId="30" fillId="4" borderId="0" xfId="0" applyFont="1" applyFill="1" applyAlignment="1">
      <alignment wrapText="1"/>
    </xf>
    <xf numFmtId="0" fontId="26" fillId="0" borderId="0" xfId="0" applyFont="1" applyAlignment="1">
      <alignment wrapText="1"/>
    </xf>
    <xf numFmtId="166" fontId="2" fillId="0" borderId="0" xfId="0" applyNumberFormat="1" applyFont="1"/>
    <xf numFmtId="166" fontId="1" fillId="0" borderId="0" xfId="0" applyNumberFormat="1" applyFont="1"/>
    <xf numFmtId="4" fontId="0" fillId="0" borderId="1" xfId="2" applyNumberFormat="1" applyFont="1" applyBorder="1" applyProtection="1">
      <protection locked="0"/>
    </xf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28" fillId="2" borderId="12" xfId="0" applyNumberFormat="1" applyFont="1" applyFill="1" applyBorder="1" applyAlignment="1">
      <alignment horizontal="center" wrapText="1"/>
    </xf>
    <xf numFmtId="3" fontId="28" fillId="2" borderId="13" xfId="0" applyNumberFormat="1" applyFont="1" applyFill="1" applyBorder="1" applyAlignment="1">
      <alignment horizontal="center" wrapText="1"/>
    </xf>
    <xf numFmtId="3" fontId="28" fillId="2" borderId="33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28" fillId="2" borderId="2" xfId="0" applyNumberFormat="1" applyFont="1" applyFill="1" applyBorder="1" applyAlignment="1">
      <alignment horizontal="center" vertical="center"/>
    </xf>
    <xf numFmtId="3" fontId="28" fillId="2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"/>
  <sheetViews>
    <sheetView showGridLines="0" topLeftCell="B1" zoomScaleNormal="100" workbookViewId="0">
      <selection activeCell="G28" sqref="G28"/>
    </sheetView>
  </sheetViews>
  <sheetFormatPr baseColWidth="10" defaultColWidth="10.54296875" defaultRowHeight="14.5" x14ac:dyDescent="0.35"/>
  <cols>
    <col min="1" max="1" width="1.81640625" customWidth="1"/>
    <col min="2" max="4" width="1.7265625" customWidth="1"/>
    <col min="5" max="5" width="35.54296875" customWidth="1"/>
    <col min="6" max="6" width="13.54296875" customWidth="1"/>
    <col min="7" max="7" width="14.26953125" customWidth="1"/>
    <col min="8" max="8" width="12.7265625" customWidth="1"/>
    <col min="9" max="9" width="2" customWidth="1"/>
    <col min="10" max="10" width="45.81640625" customWidth="1"/>
    <col min="11" max="11" width="12.7265625" customWidth="1"/>
    <col min="12" max="12" width="12.81640625" customWidth="1"/>
    <col min="15" max="15" width="3.54296875" customWidth="1"/>
    <col min="16" max="16" width="3.26953125" customWidth="1"/>
    <col min="17" max="17" width="3.7265625" customWidth="1"/>
    <col min="18" max="18" width="38.81640625" customWidth="1"/>
    <col min="19" max="19" width="15.7265625" customWidth="1"/>
    <col min="20" max="20" width="16.7265625" customWidth="1"/>
  </cols>
  <sheetData>
    <row r="1" spans="2:13" s="1" customFormat="1" ht="12.5" x14ac:dyDescent="0.25">
      <c r="C1" s="2"/>
    </row>
    <row r="2" spans="2:13" s="3" customFormat="1" ht="30" customHeight="1" x14ac:dyDescent="0.35">
      <c r="B2" s="180" t="s">
        <v>170</v>
      </c>
      <c r="C2" s="180"/>
      <c r="D2" s="180"/>
      <c r="E2" s="180"/>
      <c r="F2" s="180"/>
      <c r="G2" s="180"/>
      <c r="H2" s="180"/>
      <c r="I2" s="4"/>
      <c r="J2" s="4"/>
      <c r="K2" s="4"/>
      <c r="L2" s="4"/>
    </row>
    <row r="3" spans="2:13" s="3" customFormat="1" ht="27.75" customHeight="1" x14ac:dyDescent="0.35">
      <c r="B3" s="181" t="s">
        <v>168</v>
      </c>
      <c r="C3" s="182"/>
      <c r="D3" s="182"/>
      <c r="E3" s="182"/>
      <c r="F3" s="182"/>
      <c r="G3" s="182"/>
      <c r="H3" s="183"/>
      <c r="I3" s="5"/>
      <c r="J3" s="5"/>
      <c r="K3" s="5"/>
      <c r="L3" s="5"/>
    </row>
    <row r="4" spans="2:13" s="3" customFormat="1" ht="31.5" customHeight="1" x14ac:dyDescent="0.35">
      <c r="B4" s="184" t="s">
        <v>172</v>
      </c>
      <c r="C4" s="185"/>
      <c r="D4" s="185"/>
      <c r="E4" s="185"/>
      <c r="F4" s="185"/>
      <c r="G4" s="185"/>
      <c r="H4" s="186"/>
      <c r="I4" s="5"/>
      <c r="J4" s="5"/>
      <c r="K4" s="5"/>
      <c r="L4" s="5"/>
    </row>
    <row r="5" spans="2:13" s="6" customFormat="1" ht="12" customHeight="1" x14ac:dyDescent="0.35">
      <c r="B5" s="187" t="s">
        <v>0</v>
      </c>
      <c r="C5" s="187"/>
      <c r="D5" s="187"/>
      <c r="E5" s="187"/>
      <c r="F5" s="7" t="s">
        <v>1</v>
      </c>
      <c r="G5" s="8">
        <v>2023</v>
      </c>
      <c r="H5" s="8">
        <v>2022</v>
      </c>
    </row>
    <row r="6" spans="2:13" s="1" customFormat="1" ht="10.9" customHeight="1" x14ac:dyDescent="0.25">
      <c r="B6" s="10" t="s">
        <v>2</v>
      </c>
      <c r="C6" s="11"/>
      <c r="D6" s="10"/>
      <c r="E6" s="10"/>
      <c r="F6" s="12"/>
      <c r="G6" s="13">
        <f>SUM(G7:G10)</f>
        <v>0</v>
      </c>
      <c r="H6" s="13">
        <v>0</v>
      </c>
    </row>
    <row r="7" spans="2:13" s="1" customFormat="1" ht="10.9" customHeight="1" x14ac:dyDescent="0.25">
      <c r="B7" s="14"/>
      <c r="C7" s="15" t="s">
        <v>3</v>
      </c>
      <c r="D7" s="16" t="s">
        <v>4</v>
      </c>
      <c r="E7" s="17"/>
      <c r="F7" s="18"/>
      <c r="G7" s="19"/>
      <c r="H7" s="19"/>
    </row>
    <row r="8" spans="2:13" s="1" customFormat="1" ht="10.9" customHeight="1" x14ac:dyDescent="0.25">
      <c r="B8" s="14"/>
      <c r="C8" s="15" t="s">
        <v>5</v>
      </c>
      <c r="D8" s="16" t="s">
        <v>6</v>
      </c>
      <c r="E8" s="20"/>
      <c r="F8" s="21"/>
      <c r="G8" s="19"/>
      <c r="H8" s="19"/>
    </row>
    <row r="9" spans="2:13" s="1" customFormat="1" ht="10.9" customHeight="1" x14ac:dyDescent="0.25">
      <c r="B9" s="22"/>
      <c r="C9" s="15" t="s">
        <v>7</v>
      </c>
      <c r="D9" s="23" t="s">
        <v>8</v>
      </c>
      <c r="E9" s="20"/>
      <c r="F9" s="21"/>
      <c r="G9" s="24"/>
      <c r="H9" s="24"/>
    </row>
    <row r="10" spans="2:13" s="25" customFormat="1" ht="10.9" customHeight="1" x14ac:dyDescent="0.3">
      <c r="B10" s="14"/>
      <c r="C10" s="15" t="s">
        <v>9</v>
      </c>
      <c r="D10" s="16" t="s">
        <v>10</v>
      </c>
      <c r="E10" s="26"/>
      <c r="F10" s="27"/>
      <c r="G10" s="19"/>
      <c r="H10" s="19"/>
    </row>
    <row r="11" spans="2:13" s="1" customFormat="1" ht="10.9" customHeight="1" x14ac:dyDescent="0.25">
      <c r="B11" s="10" t="s">
        <v>11</v>
      </c>
      <c r="C11" s="11"/>
      <c r="D11" s="10"/>
      <c r="E11" s="10"/>
      <c r="F11" s="12"/>
      <c r="G11" s="13">
        <f>SUM(G12:G17)</f>
        <v>4517.88</v>
      </c>
      <c r="H11" s="13">
        <f>SUM(H12:H17)</f>
        <v>2210.88</v>
      </c>
    </row>
    <row r="12" spans="2:13" s="1" customFormat="1" ht="10.9" customHeight="1" x14ac:dyDescent="0.25">
      <c r="B12" s="14"/>
      <c r="C12" s="15" t="s">
        <v>3</v>
      </c>
      <c r="D12" s="23" t="s">
        <v>12</v>
      </c>
      <c r="E12" s="17"/>
      <c r="F12" s="28"/>
      <c r="G12" s="29"/>
      <c r="H12" s="29"/>
    </row>
    <row r="13" spans="2:13" s="1" customFormat="1" ht="10.9" customHeight="1" x14ac:dyDescent="0.25">
      <c r="B13" s="22"/>
      <c r="C13" s="15" t="s">
        <v>5</v>
      </c>
      <c r="D13" s="23" t="s">
        <v>13</v>
      </c>
      <c r="E13" s="17"/>
      <c r="F13" s="28"/>
      <c r="G13" s="29"/>
      <c r="H13" s="29"/>
      <c r="J13" s="174"/>
      <c r="K13" s="166"/>
    </row>
    <row r="14" spans="2:13" s="1" customFormat="1" ht="34.5" customHeight="1" x14ac:dyDescent="0.25">
      <c r="B14" s="14"/>
      <c r="C14" s="15" t="s">
        <v>7</v>
      </c>
      <c r="D14" s="16" t="s">
        <v>14</v>
      </c>
      <c r="E14" s="20"/>
      <c r="F14" s="21"/>
      <c r="G14" s="19">
        <v>4164.67</v>
      </c>
      <c r="H14" s="19">
        <v>650</v>
      </c>
      <c r="I14" s="53"/>
      <c r="J14" s="162"/>
    </row>
    <row r="15" spans="2:13" s="1" customFormat="1" ht="10.9" customHeight="1" x14ac:dyDescent="0.25">
      <c r="B15" s="30"/>
      <c r="C15" s="15" t="s">
        <v>9</v>
      </c>
      <c r="D15" s="23" t="s">
        <v>15</v>
      </c>
      <c r="E15" s="20"/>
      <c r="F15" s="21"/>
      <c r="G15" s="29"/>
      <c r="H15" s="29"/>
      <c r="J15" s="162"/>
    </row>
    <row r="16" spans="2:13" s="1" customFormat="1" ht="10.9" customHeight="1" x14ac:dyDescent="0.25">
      <c r="B16" s="14"/>
      <c r="C16" s="15" t="s">
        <v>16</v>
      </c>
      <c r="D16" s="23" t="s">
        <v>17</v>
      </c>
      <c r="E16" s="20"/>
      <c r="F16" s="21"/>
      <c r="G16" s="29"/>
      <c r="H16" s="29"/>
      <c r="J16" s="162"/>
      <c r="M16" s="31"/>
    </row>
    <row r="17" spans="2:13" s="32" customFormat="1" ht="26.25" customHeight="1" x14ac:dyDescent="0.3">
      <c r="B17" s="33"/>
      <c r="C17" s="34" t="s">
        <v>18</v>
      </c>
      <c r="D17" s="35" t="s">
        <v>19</v>
      </c>
      <c r="E17" s="35"/>
      <c r="F17" s="36"/>
      <c r="G17" s="19">
        <v>353.21</v>
      </c>
      <c r="H17" s="19">
        <v>1560.88</v>
      </c>
      <c r="J17" s="163"/>
      <c r="M17" s="37"/>
    </row>
    <row r="18" spans="2:13" s="32" customFormat="1" ht="10.9" customHeight="1" x14ac:dyDescent="0.3">
      <c r="B18" s="179" t="s">
        <v>20</v>
      </c>
      <c r="C18" s="179"/>
      <c r="D18" s="179"/>
      <c r="E18" s="179"/>
      <c r="F18" s="38"/>
      <c r="G18" s="39">
        <f>SUM(G6+G11)</f>
        <v>4517.88</v>
      </c>
      <c r="H18" s="39">
        <f>H6+H11</f>
        <v>2210.88</v>
      </c>
      <c r="J18" s="164"/>
      <c r="M18" s="37"/>
    </row>
    <row r="19" spans="2:13" s="40" customFormat="1" ht="10.9" customHeight="1" x14ac:dyDescent="0.25">
      <c r="B19" s="41"/>
      <c r="C19" s="41"/>
      <c r="D19" s="41"/>
      <c r="E19" s="41"/>
      <c r="F19" s="41"/>
      <c r="G19" s="41"/>
      <c r="H19" s="41"/>
      <c r="J19" s="165"/>
    </row>
    <row r="20" spans="2:13" s="40" customFormat="1" ht="11.25" customHeight="1" x14ac:dyDescent="0.25">
      <c r="B20" s="177" t="s">
        <v>21</v>
      </c>
      <c r="C20" s="177"/>
      <c r="D20" s="177"/>
      <c r="E20" s="177"/>
      <c r="F20" s="42" t="s">
        <v>1</v>
      </c>
      <c r="G20" s="9">
        <v>2023</v>
      </c>
      <c r="H20" s="9">
        <v>2022</v>
      </c>
      <c r="J20" s="165"/>
    </row>
    <row r="21" spans="2:13" s="40" customFormat="1" ht="10.9" customHeight="1" x14ac:dyDescent="0.25">
      <c r="B21" s="43" t="s">
        <v>22</v>
      </c>
      <c r="C21" s="44"/>
      <c r="D21" s="43"/>
      <c r="E21" s="10"/>
      <c r="F21" s="45"/>
      <c r="G21" s="46">
        <f>G25+G22</f>
        <v>3480</v>
      </c>
      <c r="H21" s="46">
        <f>H23+H24</f>
        <v>1435.88</v>
      </c>
      <c r="J21" s="165"/>
    </row>
    <row r="22" spans="2:13" s="40" customFormat="1" ht="10.9" customHeight="1" x14ac:dyDescent="0.25">
      <c r="B22" s="47"/>
      <c r="C22" s="48" t="s">
        <v>23</v>
      </c>
      <c r="D22" s="49"/>
      <c r="E22" s="50"/>
      <c r="F22" s="51"/>
      <c r="G22" s="52">
        <f>G24+G23</f>
        <v>415.32999999999993</v>
      </c>
      <c r="H22" s="52">
        <f>H24+H23</f>
        <v>1435.88</v>
      </c>
      <c r="J22" s="165"/>
    </row>
    <row r="23" spans="2:13" s="53" customFormat="1" ht="10.9" customHeight="1" x14ac:dyDescent="0.25">
      <c r="B23" s="14"/>
      <c r="C23" s="15" t="s">
        <v>3</v>
      </c>
      <c r="D23" s="16" t="s">
        <v>24</v>
      </c>
      <c r="E23" s="20"/>
      <c r="F23" s="21"/>
      <c r="G23" s="19">
        <f>H22</f>
        <v>1435.88</v>
      </c>
      <c r="H23" s="19">
        <f>1348.66-15.68+46.4</f>
        <v>1379.38</v>
      </c>
      <c r="J23" s="162"/>
    </row>
    <row r="24" spans="2:13" s="53" customFormat="1" ht="10.9" customHeight="1" x14ac:dyDescent="0.25">
      <c r="B24" s="22"/>
      <c r="C24" s="15" t="s">
        <v>5</v>
      </c>
      <c r="D24" s="16" t="s">
        <v>25</v>
      </c>
      <c r="E24" s="20"/>
      <c r="F24" s="21"/>
      <c r="G24" s="19">
        <f>'Cuenta de Resultados Abreviada'!G37</f>
        <v>-1020.5500000000002</v>
      </c>
      <c r="H24" s="19">
        <v>56.5</v>
      </c>
      <c r="J24" s="162"/>
    </row>
    <row r="25" spans="2:13" s="53" customFormat="1" ht="20.25" customHeight="1" x14ac:dyDescent="0.25">
      <c r="B25" s="22"/>
      <c r="C25" s="178" t="s">
        <v>26</v>
      </c>
      <c r="D25" s="178"/>
      <c r="E25" s="178"/>
      <c r="F25" s="21"/>
      <c r="G25" s="19">
        <v>3064.67</v>
      </c>
      <c r="H25" s="19">
        <v>0</v>
      </c>
      <c r="J25" s="162"/>
    </row>
    <row r="26" spans="2:13" s="53" customFormat="1" ht="10.9" customHeight="1" x14ac:dyDescent="0.25">
      <c r="B26" s="10" t="s">
        <v>27</v>
      </c>
      <c r="C26" s="54"/>
      <c r="D26" s="54"/>
      <c r="E26" s="55"/>
      <c r="F26" s="56"/>
      <c r="G26" s="39">
        <f>SUM(G27+G28)</f>
        <v>1037.8800000000001</v>
      </c>
      <c r="H26" s="39">
        <v>0</v>
      </c>
      <c r="J26" s="162"/>
    </row>
    <row r="27" spans="2:13" s="53" customFormat="1" ht="10.9" customHeight="1" x14ac:dyDescent="0.25">
      <c r="B27" s="14"/>
      <c r="C27" s="15" t="s">
        <v>3</v>
      </c>
      <c r="D27" s="23" t="s">
        <v>28</v>
      </c>
      <c r="E27" s="20"/>
      <c r="F27" s="21"/>
      <c r="G27" s="19"/>
      <c r="H27" s="19"/>
      <c r="J27" s="162"/>
    </row>
    <row r="28" spans="2:13" s="53" customFormat="1" ht="42.75" customHeight="1" x14ac:dyDescent="0.25">
      <c r="B28" s="14"/>
      <c r="C28" s="15" t="s">
        <v>5</v>
      </c>
      <c r="D28" s="23" t="s">
        <v>29</v>
      </c>
      <c r="E28" s="20"/>
      <c r="F28" s="21"/>
      <c r="G28" s="19">
        <v>1037.8800000000001</v>
      </c>
      <c r="H28" s="19"/>
      <c r="J28" s="163"/>
    </row>
    <row r="29" spans="2:13" s="53" customFormat="1" ht="10.9" customHeight="1" x14ac:dyDescent="0.25">
      <c r="B29" s="10" t="s">
        <v>30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775</v>
      </c>
    </row>
    <row r="30" spans="2:13" s="53" customFormat="1" ht="10.9" customHeight="1" x14ac:dyDescent="0.25">
      <c r="B30" s="57"/>
      <c r="C30" s="58" t="s">
        <v>3</v>
      </c>
      <c r="D30" s="58" t="s">
        <v>31</v>
      </c>
      <c r="E30" s="59"/>
      <c r="F30" s="60"/>
      <c r="G30" s="19"/>
      <c r="H30" s="19"/>
    </row>
    <row r="31" spans="2:13" s="53" customFormat="1" ht="10.9" customHeight="1" x14ac:dyDescent="0.25">
      <c r="B31" s="14"/>
      <c r="C31" s="15" t="s">
        <v>5</v>
      </c>
      <c r="D31" s="16" t="s">
        <v>32</v>
      </c>
      <c r="E31" s="20"/>
      <c r="F31" s="21"/>
      <c r="G31" s="19"/>
      <c r="H31" s="19">
        <v>775</v>
      </c>
    </row>
    <row r="32" spans="2:13" s="53" customFormat="1" ht="10.9" customHeight="1" x14ac:dyDescent="0.25">
      <c r="B32" s="22"/>
      <c r="C32" s="15" t="s">
        <v>7</v>
      </c>
      <c r="D32" s="16" t="s">
        <v>33</v>
      </c>
      <c r="E32" s="20"/>
      <c r="F32" s="21"/>
      <c r="G32" s="19"/>
      <c r="H32" s="19"/>
    </row>
    <row r="33" spans="2:10" s="53" customFormat="1" ht="10.9" customHeight="1" x14ac:dyDescent="0.25">
      <c r="B33" s="22"/>
      <c r="C33" s="15" t="s">
        <v>9</v>
      </c>
      <c r="D33" s="23" t="s">
        <v>17</v>
      </c>
      <c r="E33" s="20"/>
      <c r="F33" s="21"/>
      <c r="G33" s="19"/>
      <c r="H33" s="19"/>
    </row>
    <row r="34" spans="2:10" s="53" customFormat="1" ht="10.9" customHeight="1" x14ac:dyDescent="0.25">
      <c r="B34" s="179" t="s">
        <v>34</v>
      </c>
      <c r="C34" s="179"/>
      <c r="D34" s="179"/>
      <c r="E34" s="179"/>
      <c r="F34" s="38"/>
      <c r="G34" s="39">
        <f>SUM(G29+G26+G21)</f>
        <v>4517.88</v>
      </c>
      <c r="H34" s="39">
        <f>H21+H26+H29</f>
        <v>2210.88</v>
      </c>
      <c r="J34" s="175"/>
    </row>
    <row r="35" spans="2:10" s="53" customFormat="1" ht="12" customHeight="1" x14ac:dyDescent="0.25">
      <c r="E35" s="61"/>
      <c r="F35" s="61"/>
      <c r="G35" s="62"/>
    </row>
    <row r="36" spans="2:10" s="53" customFormat="1" ht="12" customHeight="1" x14ac:dyDescent="0.25"/>
    <row r="37" spans="2:10" s="53" customFormat="1" ht="12" customHeight="1" x14ac:dyDescent="0.25"/>
    <row r="38" spans="2:10" s="53" customFormat="1" ht="12" customHeight="1" x14ac:dyDescent="0.25"/>
    <row r="39" spans="2:10" s="53" customFormat="1" ht="12" customHeight="1" x14ac:dyDescent="0.25"/>
    <row r="40" spans="2:10" s="53" customFormat="1" ht="12" customHeight="1" x14ac:dyDescent="0.25"/>
    <row r="41" spans="2:10" s="53" customFormat="1" ht="12" customHeight="1" x14ac:dyDescent="0.25"/>
    <row r="42" spans="2:10" s="53" customFormat="1" ht="12" customHeight="1" x14ac:dyDescent="0.25"/>
    <row r="43" spans="2:10" s="53" customFormat="1" ht="12" customHeight="1" x14ac:dyDescent="0.25"/>
    <row r="44" spans="2:10" s="53" customFormat="1" ht="12" customHeight="1" x14ac:dyDescent="0.25"/>
    <row r="45" spans="2:10" s="53" customFormat="1" ht="12" customHeight="1" x14ac:dyDescent="0.25"/>
    <row r="46" spans="2:10" s="1" customFormat="1" ht="12.5" x14ac:dyDescent="0.25">
      <c r="C46" s="2"/>
    </row>
  </sheetData>
  <sheetProtection insertColumns="0" insertRows="0"/>
  <mergeCells count="8">
    <mergeCell ref="B20:E20"/>
    <mergeCell ref="C25:E25"/>
    <mergeCell ref="B34:E34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verticalDpi="300" r:id="rId1"/>
  <ignoredErrors>
    <ignoredError sqref="G13 H14 H29:H30 H26:H27 H18:H20 H17 H15:H16 H28 H33:H34 H32 H23:H24 H25 G23:G24 G33:G34 G29:G31 G26:G27 G18:G20 G16 G15 G21:G22 G3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topLeftCell="A5" zoomScaleNormal="100" workbookViewId="0">
      <selection activeCell="J7" sqref="J7"/>
    </sheetView>
  </sheetViews>
  <sheetFormatPr baseColWidth="10" defaultColWidth="11.453125" defaultRowHeight="14.5" x14ac:dyDescent="0.35"/>
  <cols>
    <col min="1" max="1" width="16.7265625" style="103" customWidth="1"/>
    <col min="2" max="2" width="25.7265625" style="103" customWidth="1"/>
    <col min="3" max="9" width="15.7265625" style="103" customWidth="1"/>
    <col min="10" max="10" width="19.81640625" style="103" customWidth="1"/>
    <col min="11" max="11" width="15.7265625" style="103" customWidth="1"/>
    <col min="12" max="1025" width="11.453125" style="103"/>
  </cols>
  <sheetData>
    <row r="1" spans="1:17" ht="35.25" customHeight="1" x14ac:dyDescent="0.35">
      <c r="A1" s="194" t="s">
        <v>139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7" ht="25.5" customHeight="1" x14ac:dyDescent="0.45">
      <c r="A2" s="136" t="s">
        <v>92</v>
      </c>
      <c r="B2" s="135" t="s">
        <v>165</v>
      </c>
      <c r="C2" s="106" t="s">
        <v>93</v>
      </c>
      <c r="D2" s="107" t="s">
        <v>164</v>
      </c>
      <c r="E2" s="106" t="s">
        <v>94</v>
      </c>
      <c r="F2" s="137">
        <v>2023</v>
      </c>
      <c r="G2" s="138"/>
    </row>
    <row r="3" spans="1:17" ht="52.5" customHeight="1" x14ac:dyDescent="0.35">
      <c r="A3" s="195" t="s">
        <v>140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09"/>
      <c r="M3" s="109"/>
      <c r="N3" s="109"/>
      <c r="O3" s="109"/>
      <c r="P3" s="109"/>
      <c r="Q3" s="109"/>
    </row>
    <row r="4" spans="1:17" ht="45" customHeight="1" x14ac:dyDescent="0.35">
      <c r="A4" s="139" t="s">
        <v>141</v>
      </c>
      <c r="B4" s="140" t="s">
        <v>97</v>
      </c>
      <c r="C4" s="141" t="s">
        <v>142</v>
      </c>
      <c r="D4" s="141" t="s">
        <v>143</v>
      </c>
      <c r="E4" s="141" t="s">
        <v>144</v>
      </c>
      <c r="F4" s="142" t="s">
        <v>145</v>
      </c>
      <c r="G4" s="142" t="s">
        <v>146</v>
      </c>
      <c r="H4" s="141" t="s">
        <v>147</v>
      </c>
      <c r="I4" s="141" t="s">
        <v>148</v>
      </c>
      <c r="J4" s="143" t="s">
        <v>149</v>
      </c>
      <c r="K4" s="144" t="s">
        <v>150</v>
      </c>
      <c r="L4" s="145"/>
      <c r="M4" s="145"/>
      <c r="N4" s="145"/>
      <c r="O4" s="145"/>
      <c r="P4" s="145"/>
      <c r="Q4" s="145"/>
    </row>
    <row r="5" spans="1:17" ht="21" customHeight="1" x14ac:dyDescent="0.35">
      <c r="A5" s="146" t="s">
        <v>156</v>
      </c>
      <c r="B5" s="159" t="s">
        <v>166</v>
      </c>
      <c r="C5" s="147">
        <f>(3300+325)*0.25</f>
        <v>906.25</v>
      </c>
      <c r="D5" s="148">
        <v>45047</v>
      </c>
      <c r="E5" s="160">
        <v>46387</v>
      </c>
      <c r="F5" s="149">
        <v>0</v>
      </c>
      <c r="G5" s="149" t="s">
        <v>158</v>
      </c>
      <c r="H5" s="116" t="s">
        <v>130</v>
      </c>
      <c r="I5" s="159">
        <v>1</v>
      </c>
      <c r="J5" s="147">
        <f>(3300+325-173.47)*0.25</f>
        <v>862.88250000000005</v>
      </c>
      <c r="K5" s="121" t="s">
        <v>138</v>
      </c>
    </row>
    <row r="6" spans="1:17" ht="21" customHeight="1" x14ac:dyDescent="0.35">
      <c r="A6" s="146" t="s">
        <v>156</v>
      </c>
      <c r="B6" s="159" t="s">
        <v>167</v>
      </c>
      <c r="C6" s="176">
        <f>700*0.25</f>
        <v>175</v>
      </c>
      <c r="D6" s="148">
        <v>45048</v>
      </c>
      <c r="E6" s="160">
        <v>46387</v>
      </c>
      <c r="F6" s="149">
        <v>0</v>
      </c>
      <c r="G6" s="149" t="s">
        <v>158</v>
      </c>
      <c r="H6" s="116" t="s">
        <v>130</v>
      </c>
      <c r="I6" s="159">
        <v>1</v>
      </c>
      <c r="J6" s="147">
        <v>175</v>
      </c>
      <c r="K6" s="121" t="s">
        <v>138</v>
      </c>
    </row>
    <row r="7" spans="1:17" ht="21" customHeight="1" x14ac:dyDescent="0.35">
      <c r="A7" s="146"/>
      <c r="B7" s="116"/>
      <c r="C7" s="147"/>
      <c r="D7" s="148"/>
      <c r="E7" s="148"/>
      <c r="F7" s="149"/>
      <c r="G7" s="149"/>
      <c r="H7" s="116"/>
      <c r="I7" s="116"/>
      <c r="J7" s="150"/>
      <c r="K7" s="121"/>
    </row>
    <row r="8" spans="1:17" ht="21" customHeight="1" x14ac:dyDescent="0.35">
      <c r="A8" s="146"/>
      <c r="B8" s="116"/>
      <c r="C8" s="147"/>
      <c r="D8" s="148"/>
      <c r="E8" s="148"/>
      <c r="F8" s="149"/>
      <c r="G8" s="149"/>
      <c r="H8" s="116"/>
      <c r="I8" s="116"/>
      <c r="J8" s="150"/>
      <c r="K8" s="121"/>
    </row>
    <row r="9" spans="1:17" ht="21" customHeight="1" x14ac:dyDescent="0.35">
      <c r="A9" s="146"/>
      <c r="B9" s="116"/>
      <c r="C9" s="147"/>
      <c r="D9" s="148"/>
      <c r="E9" s="148"/>
      <c r="F9" s="149"/>
      <c r="G9" s="149"/>
      <c r="H9" s="116"/>
      <c r="I9" s="116"/>
      <c r="J9" s="150"/>
      <c r="K9" s="121"/>
    </row>
    <row r="10" spans="1:17" ht="21" customHeight="1" x14ac:dyDescent="0.35">
      <c r="A10" s="146"/>
      <c r="B10" s="116"/>
      <c r="C10" s="147"/>
      <c r="D10" s="148"/>
      <c r="E10" s="148"/>
      <c r="F10" s="149"/>
      <c r="G10" s="149"/>
      <c r="H10" s="116"/>
      <c r="I10" s="116"/>
      <c r="J10" s="150"/>
      <c r="K10" s="121"/>
    </row>
    <row r="11" spans="1:17" ht="21" customHeight="1" x14ac:dyDescent="0.35">
      <c r="A11" s="146"/>
      <c r="B11" s="116"/>
      <c r="C11" s="147"/>
      <c r="D11" s="148"/>
      <c r="E11" s="148"/>
      <c r="F11" s="149"/>
      <c r="G11" s="149"/>
      <c r="H11" s="116"/>
      <c r="I11" s="116"/>
      <c r="J11" s="150"/>
      <c r="K11" s="121"/>
      <c r="O11" s="151"/>
    </row>
    <row r="12" spans="1:17" ht="21" customHeight="1" x14ac:dyDescent="0.35">
      <c r="A12" s="146"/>
      <c r="B12" s="116"/>
      <c r="C12" s="147"/>
      <c r="D12" s="148"/>
      <c r="E12" s="148"/>
      <c r="F12" s="149"/>
      <c r="G12" s="149"/>
      <c r="H12" s="116"/>
      <c r="I12" s="116"/>
      <c r="J12" s="150"/>
      <c r="K12" s="121"/>
    </row>
    <row r="13" spans="1:17" ht="21" customHeight="1" x14ac:dyDescent="0.35">
      <c r="A13" s="146"/>
      <c r="B13" s="116"/>
      <c r="C13" s="147"/>
      <c r="D13" s="148"/>
      <c r="E13" s="148"/>
      <c r="F13" s="149"/>
      <c r="G13" s="149"/>
      <c r="H13" s="116"/>
      <c r="I13" s="116"/>
      <c r="J13" s="150"/>
      <c r="K13" s="121"/>
    </row>
    <row r="14" spans="1:17" ht="21" customHeight="1" x14ac:dyDescent="0.35">
      <c r="A14" s="146"/>
      <c r="B14" s="116"/>
      <c r="C14" s="147"/>
      <c r="D14" s="148"/>
      <c r="E14" s="148"/>
      <c r="F14" s="149"/>
      <c r="G14" s="149"/>
      <c r="H14" s="116"/>
      <c r="I14" s="116"/>
      <c r="J14" s="150"/>
      <c r="K14" s="121"/>
    </row>
    <row r="15" spans="1:17" ht="21" customHeight="1" x14ac:dyDescent="0.35">
      <c r="A15" s="146"/>
      <c r="B15" s="116"/>
      <c r="C15" s="147"/>
      <c r="D15" s="148"/>
      <c r="E15" s="148"/>
      <c r="F15" s="149"/>
      <c r="G15" s="149"/>
      <c r="H15" s="116"/>
      <c r="I15" s="116"/>
      <c r="J15" s="150"/>
      <c r="K15" s="121"/>
    </row>
    <row r="16" spans="1:17" ht="21" customHeight="1" x14ac:dyDescent="0.35">
      <c r="A16" s="146"/>
      <c r="B16" s="116"/>
      <c r="C16" s="147"/>
      <c r="D16" s="148"/>
      <c r="E16" s="148"/>
      <c r="F16" s="149"/>
      <c r="G16" s="149"/>
      <c r="H16" s="116"/>
      <c r="I16" s="116"/>
      <c r="J16" s="150"/>
      <c r="K16" s="121"/>
    </row>
    <row r="17" spans="1:11" ht="21" customHeight="1" x14ac:dyDescent="0.35">
      <c r="A17" s="146"/>
      <c r="B17" s="116"/>
      <c r="C17" s="147"/>
      <c r="D17" s="148"/>
      <c r="E17" s="148"/>
      <c r="F17" s="149"/>
      <c r="G17" s="149"/>
      <c r="H17" s="116"/>
      <c r="I17" s="116"/>
      <c r="J17" s="150"/>
      <c r="K17" s="121"/>
    </row>
    <row r="18" spans="1:11" ht="21" customHeight="1" x14ac:dyDescent="0.35">
      <c r="A18" s="146"/>
      <c r="B18" s="116"/>
      <c r="C18" s="147"/>
      <c r="D18" s="148"/>
      <c r="E18" s="148"/>
      <c r="F18" s="149"/>
      <c r="G18" s="149"/>
      <c r="H18" s="116"/>
      <c r="I18" s="116"/>
      <c r="J18" s="150"/>
      <c r="K18" s="121"/>
    </row>
    <row r="19" spans="1:11" ht="21" customHeight="1" x14ac:dyDescent="0.35">
      <c r="A19" s="146"/>
      <c r="B19" s="116"/>
      <c r="C19" s="147"/>
      <c r="D19" s="148"/>
      <c r="E19" s="148"/>
      <c r="F19" s="149"/>
      <c r="G19" s="149"/>
      <c r="H19" s="116"/>
      <c r="I19" s="116"/>
      <c r="J19" s="150"/>
      <c r="K19" s="121"/>
    </row>
    <row r="20" spans="1:11" ht="21" customHeight="1" x14ac:dyDescent="0.35">
      <c r="A20" s="146"/>
      <c r="B20" s="116"/>
      <c r="C20" s="147"/>
      <c r="D20" s="148"/>
      <c r="E20" s="148"/>
      <c r="F20" s="149"/>
      <c r="G20" s="149"/>
      <c r="H20" s="116"/>
      <c r="I20" s="116"/>
      <c r="J20" s="150"/>
      <c r="K20" s="121"/>
    </row>
    <row r="21" spans="1:11" ht="21" customHeight="1" x14ac:dyDescent="0.35">
      <c r="A21" s="146"/>
      <c r="B21" s="116"/>
      <c r="C21" s="147"/>
      <c r="D21" s="148"/>
      <c r="E21" s="148"/>
      <c r="F21" s="149"/>
      <c r="G21" s="149"/>
      <c r="H21" s="116"/>
      <c r="I21" s="116"/>
      <c r="J21" s="150"/>
      <c r="K21" s="121"/>
    </row>
    <row r="22" spans="1:11" ht="21" customHeight="1" x14ac:dyDescent="0.35">
      <c r="A22" s="146"/>
      <c r="B22" s="116"/>
      <c r="C22" s="147"/>
      <c r="D22" s="148"/>
      <c r="E22" s="148"/>
      <c r="F22" s="149"/>
      <c r="G22" s="149"/>
      <c r="H22" s="116"/>
      <c r="I22" s="116"/>
      <c r="J22" s="150"/>
      <c r="K22" s="121"/>
    </row>
    <row r="23" spans="1:11" ht="21" customHeight="1" x14ac:dyDescent="0.35">
      <c r="A23" s="146"/>
      <c r="B23" s="116"/>
      <c r="C23" s="147"/>
      <c r="D23" s="148"/>
      <c r="E23" s="148"/>
      <c r="F23" s="149"/>
      <c r="G23" s="149"/>
      <c r="H23" s="116"/>
      <c r="I23" s="116"/>
      <c r="J23" s="150"/>
      <c r="K23" s="121"/>
    </row>
    <row r="24" spans="1:11" ht="21" customHeight="1" x14ac:dyDescent="0.35">
      <c r="A24" s="152"/>
      <c r="B24" s="122"/>
      <c r="C24" s="153"/>
      <c r="D24" s="154"/>
      <c r="E24" s="154"/>
      <c r="F24" s="155"/>
      <c r="G24" s="155"/>
      <c r="H24" s="116"/>
      <c r="I24" s="122"/>
      <c r="J24" s="150"/>
      <c r="K24" s="127"/>
    </row>
    <row r="25" spans="1:11" ht="21" customHeight="1" x14ac:dyDescent="0.45">
      <c r="A25" s="193" t="s">
        <v>151</v>
      </c>
      <c r="B25" s="193"/>
      <c r="C25" s="193"/>
      <c r="D25" s="193"/>
      <c r="E25" s="193"/>
      <c r="F25" s="193"/>
      <c r="G25" s="193"/>
      <c r="H25" s="193"/>
      <c r="I25" s="193"/>
      <c r="J25" s="156">
        <f>SUM(J5:J24)</f>
        <v>1037.8825000000002</v>
      </c>
      <c r="K25" s="157"/>
    </row>
    <row r="26" spans="1:11" s="115" customFormat="1" x14ac:dyDescent="0.35"/>
    <row r="27" spans="1:11" s="115" customFormat="1" x14ac:dyDescent="0.35"/>
    <row r="28" spans="1:11" s="115" customFormat="1" x14ac:dyDescent="0.35">
      <c r="A28" s="131"/>
    </row>
    <row r="29" spans="1:11" s="115" customFormat="1" x14ac:dyDescent="0.35">
      <c r="A29" s="131" t="s">
        <v>152</v>
      </c>
    </row>
    <row r="30" spans="1:11" s="115" customFormat="1" x14ac:dyDescent="0.35">
      <c r="A30" s="131" t="s">
        <v>153</v>
      </c>
    </row>
    <row r="31" spans="1:11" s="115" customFormat="1" x14ac:dyDescent="0.35">
      <c r="A31" s="131" t="s">
        <v>154</v>
      </c>
    </row>
    <row r="32" spans="1:11" s="115" customFormat="1" x14ac:dyDescent="0.35">
      <c r="A32" s="131" t="s">
        <v>155</v>
      </c>
    </row>
    <row r="33" spans="1:1" s="115" customFormat="1" x14ac:dyDescent="0.35">
      <c r="A33" s="131" t="s">
        <v>138</v>
      </c>
    </row>
    <row r="34" spans="1:1" s="115" customFormat="1" x14ac:dyDescent="0.35">
      <c r="A34" s="131" t="s">
        <v>156</v>
      </c>
    </row>
    <row r="35" spans="1:1" s="115" customFormat="1" x14ac:dyDescent="0.35">
      <c r="A35" s="131" t="s">
        <v>157</v>
      </c>
    </row>
    <row r="36" spans="1:1" s="115" customFormat="1" x14ac:dyDescent="0.35">
      <c r="A36" s="131"/>
    </row>
    <row r="37" spans="1:1" s="115" customFormat="1" x14ac:dyDescent="0.35">
      <c r="A37" s="131" t="s">
        <v>158</v>
      </c>
    </row>
    <row r="38" spans="1:1" s="115" customFormat="1" x14ac:dyDescent="0.35">
      <c r="A38" s="131" t="s">
        <v>159</v>
      </c>
    </row>
    <row r="39" spans="1:1" s="115" customFormat="1" x14ac:dyDescent="0.35">
      <c r="A39" s="131"/>
    </row>
    <row r="40" spans="1:1" x14ac:dyDescent="0.35">
      <c r="A40" s="131" t="s">
        <v>160</v>
      </c>
    </row>
    <row r="41" spans="1:1" x14ac:dyDescent="0.35">
      <c r="A41" s="131" t="s">
        <v>161</v>
      </c>
    </row>
    <row r="42" spans="1:1" x14ac:dyDescent="0.35">
      <c r="A42" s="131" t="s">
        <v>162</v>
      </c>
    </row>
    <row r="43" spans="1:1" x14ac:dyDescent="0.35">
      <c r="A43" s="131" t="s">
        <v>163</v>
      </c>
    </row>
    <row r="44" spans="1:1" x14ac:dyDescent="0.35">
      <c r="A44" s="131" t="s">
        <v>130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scale="76" firstPageNumber="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453C-0226-4FFA-A5AB-67AE24A1B99C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3717-7C05-43CC-88D2-B136FBCD25A3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F7A8-02AD-4285-9F36-CDC2B54F3BBD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42F7-3BF2-4025-A18A-EA867815C6BC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1F38-9C34-4258-B2AE-75978F7E3339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E8D3-CBA6-4C2C-9F8A-22ADBFC0601F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B9B0-9046-4836-B995-2C391FADA047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D5F5-4605-4044-8BAA-81F49905F1BF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9603-8242-40B8-8389-125F624A141E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8D52-7FC3-496B-91D1-C3BA53EA7292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172B-557C-4B93-9AB2-48998FEFDF1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1"/>
  <sheetViews>
    <sheetView showGridLines="0" zoomScaleNormal="100" workbookViewId="0">
      <selection activeCell="B5" sqref="B5"/>
    </sheetView>
  </sheetViews>
  <sheetFormatPr baseColWidth="10" defaultColWidth="10.54296875" defaultRowHeight="14.5" x14ac:dyDescent="0.35"/>
  <cols>
    <col min="1" max="1" width="3.26953125" customWidth="1"/>
    <col min="2" max="2" width="3.54296875" customWidth="1"/>
    <col min="3" max="3" width="3.26953125" customWidth="1"/>
    <col min="4" max="4" width="3.7265625" customWidth="1"/>
    <col min="5" max="5" width="51.81640625" customWidth="1"/>
    <col min="6" max="6" width="21.453125" customWidth="1"/>
    <col min="7" max="7" width="13" customWidth="1"/>
    <col min="9" max="9" width="74.7265625" style="167" customWidth="1"/>
  </cols>
  <sheetData>
    <row r="1" spans="2:9" ht="9" customHeight="1" x14ac:dyDescent="0.35"/>
    <row r="2" spans="2:9" ht="30" customHeight="1" x14ac:dyDescent="0.35">
      <c r="B2" s="180" t="s">
        <v>171</v>
      </c>
      <c r="C2" s="180"/>
      <c r="D2" s="180"/>
      <c r="E2" s="180"/>
      <c r="F2" s="180"/>
      <c r="G2" s="180"/>
      <c r="H2" s="180"/>
    </row>
    <row r="3" spans="2:9" x14ac:dyDescent="0.35">
      <c r="B3" s="188" t="s">
        <v>169</v>
      </c>
      <c r="C3" s="188"/>
      <c r="D3" s="188"/>
      <c r="E3" s="188"/>
      <c r="F3" s="188"/>
      <c r="G3" s="188"/>
      <c r="H3" s="188"/>
    </row>
    <row r="4" spans="2:9" x14ac:dyDescent="0.35">
      <c r="B4" s="189" t="s">
        <v>172</v>
      </c>
      <c r="C4" s="189"/>
      <c r="D4" s="189"/>
      <c r="E4" s="189"/>
      <c r="F4" s="189"/>
      <c r="G4" s="189"/>
      <c r="H4" s="189"/>
    </row>
    <row r="5" spans="2:9" x14ac:dyDescent="0.35">
      <c r="B5" s="63"/>
      <c r="C5" s="64"/>
      <c r="D5" s="64"/>
      <c r="E5" s="64"/>
      <c r="F5" s="42" t="s">
        <v>1</v>
      </c>
      <c r="G5" s="8">
        <v>2023</v>
      </c>
      <c r="H5" s="9">
        <v>2022</v>
      </c>
    </row>
    <row r="6" spans="2:9" ht="10.9" customHeight="1" x14ac:dyDescent="0.35">
      <c r="B6" s="65"/>
      <c r="C6" s="66" t="s">
        <v>35</v>
      </c>
      <c r="D6" s="66" t="s">
        <v>36</v>
      </c>
      <c r="E6" s="66"/>
      <c r="F6" s="67"/>
      <c r="G6" s="68"/>
      <c r="H6" s="68"/>
    </row>
    <row r="7" spans="2:9" ht="12.75" customHeight="1" x14ac:dyDescent="0.35">
      <c r="B7" s="69"/>
      <c r="C7" s="70" t="s">
        <v>37</v>
      </c>
      <c r="D7" s="66" t="s">
        <v>38</v>
      </c>
      <c r="E7" s="70"/>
      <c r="F7" s="71"/>
      <c r="G7" s="72">
        <f>SUM(G9:G11)</f>
        <v>180</v>
      </c>
      <c r="H7" s="72">
        <f>SUM(H8+H9+H11+H10)</f>
        <v>180</v>
      </c>
      <c r="I7" s="168"/>
    </row>
    <row r="8" spans="2:9" ht="12" customHeight="1" x14ac:dyDescent="0.35">
      <c r="B8" s="69"/>
      <c r="C8" s="73" t="s">
        <v>39</v>
      </c>
      <c r="D8" s="74" t="s">
        <v>40</v>
      </c>
      <c r="E8" s="70"/>
      <c r="F8" s="71"/>
      <c r="G8" s="75"/>
      <c r="H8" s="75"/>
    </row>
    <row r="9" spans="2:9" ht="12" customHeight="1" x14ac:dyDescent="0.35">
      <c r="B9" s="69"/>
      <c r="C9" s="73" t="s">
        <v>41</v>
      </c>
      <c r="D9" s="76" t="s">
        <v>42</v>
      </c>
      <c r="E9" s="74"/>
      <c r="F9" s="77"/>
      <c r="G9" s="75">
        <v>180</v>
      </c>
      <c r="H9" s="75">
        <v>180</v>
      </c>
      <c r="I9" s="169"/>
    </row>
    <row r="10" spans="2:9" s="78" customFormat="1" ht="10.9" customHeight="1" x14ac:dyDescent="0.35">
      <c r="B10" s="79"/>
      <c r="C10" s="74" t="s">
        <v>43</v>
      </c>
      <c r="D10" s="76" t="s">
        <v>44</v>
      </c>
      <c r="E10" s="74"/>
      <c r="F10" s="77"/>
      <c r="G10" s="75"/>
      <c r="H10" s="75"/>
      <c r="I10" s="170"/>
    </row>
    <row r="11" spans="2:9" ht="10.9" customHeight="1" x14ac:dyDescent="0.35">
      <c r="B11" s="79"/>
      <c r="C11" s="74" t="s">
        <v>45</v>
      </c>
      <c r="D11" s="80" t="s">
        <v>46</v>
      </c>
      <c r="E11" s="81"/>
      <c r="F11" s="82"/>
      <c r="G11" s="75"/>
      <c r="H11" s="75"/>
    </row>
    <row r="12" spans="2:9" ht="13.5" customHeight="1" x14ac:dyDescent="0.35">
      <c r="B12" s="83" t="s">
        <v>47</v>
      </c>
      <c r="C12" s="84" t="s">
        <v>48</v>
      </c>
      <c r="D12" s="85"/>
      <c r="E12" s="85"/>
      <c r="F12" s="86"/>
      <c r="G12" s="87">
        <f>SUM(G9:G11)</f>
        <v>180</v>
      </c>
      <c r="H12" s="87">
        <f>SUM(H6+H7)</f>
        <v>180</v>
      </c>
    </row>
    <row r="13" spans="2:9" ht="11.25" customHeight="1" x14ac:dyDescent="0.35">
      <c r="B13" s="65"/>
      <c r="C13" s="66" t="s">
        <v>49</v>
      </c>
      <c r="D13" s="66" t="s">
        <v>50</v>
      </c>
      <c r="E13" s="66"/>
      <c r="F13" s="67"/>
      <c r="G13" s="68"/>
      <c r="H13" s="68"/>
    </row>
    <row r="14" spans="2:9" ht="10.9" customHeight="1" x14ac:dyDescent="0.35">
      <c r="B14" s="79"/>
      <c r="C14" s="66" t="s">
        <v>51</v>
      </c>
      <c r="D14" s="66" t="s">
        <v>52</v>
      </c>
      <c r="E14" s="74"/>
      <c r="F14" s="77"/>
      <c r="G14" s="161"/>
      <c r="H14" s="68"/>
      <c r="I14" s="169"/>
    </row>
    <row r="15" spans="2:9" ht="10.9" customHeight="1" x14ac:dyDescent="0.35">
      <c r="B15" s="79"/>
      <c r="C15" s="66" t="s">
        <v>53</v>
      </c>
      <c r="D15" s="66" t="s">
        <v>54</v>
      </c>
      <c r="E15" s="74"/>
      <c r="F15" s="77"/>
      <c r="G15" s="68"/>
      <c r="H15" s="68"/>
    </row>
    <row r="16" spans="2:9" ht="10.9" customHeight="1" x14ac:dyDescent="0.35">
      <c r="B16" s="83" t="s">
        <v>55</v>
      </c>
      <c r="C16" s="84" t="s">
        <v>56</v>
      </c>
      <c r="D16" s="84"/>
      <c r="E16" s="85"/>
      <c r="F16" s="86"/>
      <c r="G16" s="87">
        <f>SUM(G13+G14+G15)</f>
        <v>0</v>
      </c>
      <c r="H16" s="87">
        <f>SUM(H13+H14+H15)</f>
        <v>0</v>
      </c>
    </row>
    <row r="17" spans="2:17" ht="5.25" customHeight="1" x14ac:dyDescent="0.35">
      <c r="B17" s="88"/>
      <c r="C17" s="89"/>
      <c r="D17" s="89"/>
      <c r="E17" s="90"/>
      <c r="F17" s="77"/>
      <c r="G17" s="91"/>
      <c r="H17" s="91"/>
    </row>
    <row r="18" spans="2:17" s="78" customFormat="1" ht="12" customHeight="1" x14ac:dyDescent="0.35">
      <c r="B18" s="83" t="s">
        <v>57</v>
      </c>
      <c r="C18" s="84" t="s">
        <v>58</v>
      </c>
      <c r="D18" s="85"/>
      <c r="E18" s="85"/>
      <c r="F18" s="86"/>
      <c r="G18" s="87">
        <f>SUM(G12+G16)</f>
        <v>180</v>
      </c>
      <c r="H18" s="87">
        <f>SUM(H12+H16)</f>
        <v>180</v>
      </c>
      <c r="I18" s="170"/>
    </row>
    <row r="19" spans="2:17" ht="5.25" hidden="1" customHeight="1" x14ac:dyDescent="0.35">
      <c r="B19" s="66"/>
      <c r="C19" s="66"/>
      <c r="D19" s="66"/>
      <c r="E19" s="66"/>
      <c r="F19" s="67"/>
      <c r="G19" s="72"/>
      <c r="H19" s="72"/>
    </row>
    <row r="20" spans="2:17" ht="10.9" customHeight="1" x14ac:dyDescent="0.35">
      <c r="B20" s="79"/>
      <c r="C20" s="66" t="s">
        <v>59</v>
      </c>
      <c r="D20" s="66" t="s">
        <v>60</v>
      </c>
      <c r="E20" s="74"/>
      <c r="F20" s="77"/>
      <c r="G20" s="68"/>
      <c r="H20" s="68"/>
    </row>
    <row r="21" spans="2:17" ht="10.9" customHeight="1" x14ac:dyDescent="0.35">
      <c r="B21" s="79"/>
      <c r="C21" s="66" t="s">
        <v>61</v>
      </c>
      <c r="D21" s="66" t="s">
        <v>62</v>
      </c>
      <c r="E21" s="74"/>
      <c r="F21" s="77"/>
      <c r="G21" s="75"/>
      <c r="H21" s="75"/>
    </row>
    <row r="22" spans="2:17" ht="5.25" hidden="1" customHeight="1" x14ac:dyDescent="0.35">
      <c r="B22" s="79"/>
      <c r="C22" s="66"/>
      <c r="D22" s="66"/>
      <c r="E22" s="74"/>
      <c r="F22" s="77"/>
      <c r="G22" s="75"/>
      <c r="H22" s="75"/>
    </row>
    <row r="23" spans="2:17" ht="10.5" customHeight="1" x14ac:dyDescent="0.35">
      <c r="B23" s="79"/>
      <c r="C23" s="66" t="s">
        <v>63</v>
      </c>
      <c r="D23" s="66" t="s">
        <v>64</v>
      </c>
      <c r="E23" s="74"/>
      <c r="F23" s="77"/>
      <c r="G23" s="75">
        <v>-8.32</v>
      </c>
      <c r="H23" s="75"/>
      <c r="I23" s="171"/>
    </row>
    <row r="24" spans="2:17" ht="10.5" customHeight="1" x14ac:dyDescent="0.35">
      <c r="B24" s="83" t="s">
        <v>65</v>
      </c>
      <c r="C24" s="84" t="s">
        <v>66</v>
      </c>
      <c r="D24" s="85"/>
      <c r="E24" s="92"/>
      <c r="F24" s="86"/>
      <c r="G24" s="87">
        <f>SUM(G20,G21,G23)</f>
        <v>-8.32</v>
      </c>
      <c r="H24" s="87">
        <f>SUM(H20,H21,H23)</f>
        <v>0</v>
      </c>
      <c r="I24" s="171"/>
    </row>
    <row r="25" spans="2:17" ht="11.25" customHeight="1" x14ac:dyDescent="0.35">
      <c r="B25" s="83" t="s">
        <v>67</v>
      </c>
      <c r="C25" s="84" t="s">
        <v>68</v>
      </c>
      <c r="D25" s="85"/>
      <c r="E25" s="85"/>
      <c r="F25" s="86"/>
      <c r="G25" s="87">
        <f>SUM(G18+G24)</f>
        <v>171.68</v>
      </c>
      <c r="H25" s="87">
        <v>0</v>
      </c>
      <c r="I25" s="171"/>
    </row>
    <row r="26" spans="2:17" ht="5.25" hidden="1" customHeight="1" x14ac:dyDescent="0.35">
      <c r="B26" s="66"/>
      <c r="C26" s="66"/>
      <c r="D26" s="66"/>
      <c r="E26" s="66"/>
      <c r="F26" s="67"/>
      <c r="G26" s="72"/>
      <c r="H26" s="72"/>
      <c r="I26" s="171"/>
    </row>
    <row r="27" spans="2:17" ht="10.9" customHeight="1" x14ac:dyDescent="0.35">
      <c r="B27" s="65"/>
      <c r="C27" s="66" t="s">
        <v>69</v>
      </c>
      <c r="D27" s="66" t="s">
        <v>70</v>
      </c>
      <c r="E27" s="74"/>
      <c r="F27" s="77"/>
      <c r="G27" s="68"/>
      <c r="H27" s="68"/>
      <c r="I27" s="171"/>
    </row>
    <row r="28" spans="2:17" ht="10.9" customHeight="1" x14ac:dyDescent="0.35">
      <c r="B28" s="65"/>
      <c r="C28" s="66" t="s">
        <v>71</v>
      </c>
      <c r="D28" s="66" t="s">
        <v>72</v>
      </c>
      <c r="E28" s="74"/>
      <c r="F28" s="77"/>
      <c r="G28" s="75">
        <v>2016.36</v>
      </c>
      <c r="H28" s="68">
        <v>0</v>
      </c>
      <c r="I28" s="171"/>
    </row>
    <row r="29" spans="2:17" ht="11.25" customHeight="1" x14ac:dyDescent="0.35">
      <c r="B29" s="65"/>
      <c r="C29" s="66" t="s">
        <v>73</v>
      </c>
      <c r="D29" s="66" t="s">
        <v>74</v>
      </c>
      <c r="E29" s="74"/>
      <c r="F29" s="77"/>
      <c r="G29" s="68">
        <v>-3096.32</v>
      </c>
      <c r="H29" s="68">
        <v>0</v>
      </c>
      <c r="I29" s="171"/>
    </row>
    <row r="30" spans="2:17" ht="27" customHeight="1" x14ac:dyDescent="0.35">
      <c r="B30" s="83" t="s">
        <v>75</v>
      </c>
      <c r="C30" s="84" t="s">
        <v>76</v>
      </c>
      <c r="D30" s="85"/>
      <c r="E30" s="85"/>
      <c r="F30" s="82"/>
      <c r="G30" s="87">
        <f>G28+G29</f>
        <v>-1079.9600000000003</v>
      </c>
      <c r="H30" s="87">
        <v>0</v>
      </c>
      <c r="I30" s="171"/>
    </row>
    <row r="31" spans="2:17" ht="10.9" customHeight="1" x14ac:dyDescent="0.35">
      <c r="B31" s="79"/>
      <c r="C31" s="66" t="s">
        <v>77</v>
      </c>
      <c r="D31" s="66" t="s">
        <v>78</v>
      </c>
      <c r="E31" s="74"/>
      <c r="F31" s="77"/>
      <c r="G31" s="68"/>
      <c r="H31" s="75"/>
      <c r="I31" s="171"/>
    </row>
    <row r="32" spans="2:17" ht="10.9" customHeight="1" x14ac:dyDescent="0.35">
      <c r="B32" s="79"/>
      <c r="C32" s="66" t="s">
        <v>79</v>
      </c>
      <c r="D32" s="66" t="s">
        <v>80</v>
      </c>
      <c r="E32" s="74"/>
      <c r="F32" s="77"/>
      <c r="G32" s="68">
        <f>-5.31-115.31+8.35</f>
        <v>-112.27000000000001</v>
      </c>
      <c r="H32" s="68">
        <v>-123.5</v>
      </c>
      <c r="I32" s="172"/>
      <c r="J32" s="158"/>
      <c r="K32" s="158"/>
      <c r="L32" s="158"/>
      <c r="M32" s="158"/>
      <c r="N32" s="158"/>
      <c r="O32" s="158"/>
      <c r="P32" s="158"/>
      <c r="Q32" s="158"/>
    </row>
    <row r="33" spans="2:9" ht="10.9" customHeight="1" x14ac:dyDescent="0.35">
      <c r="B33" s="79"/>
      <c r="C33" s="66" t="s">
        <v>81</v>
      </c>
      <c r="D33" s="66" t="s">
        <v>82</v>
      </c>
      <c r="E33" s="74"/>
      <c r="F33" s="77"/>
      <c r="G33" s="75"/>
      <c r="H33" s="75"/>
    </row>
    <row r="34" spans="2:9" s="78" customFormat="1" ht="12" customHeight="1" thickBot="1" x14ac:dyDescent="0.4">
      <c r="B34" s="83" t="s">
        <v>83</v>
      </c>
      <c r="C34" s="84" t="s">
        <v>84</v>
      </c>
      <c r="D34" s="85"/>
      <c r="E34" s="85"/>
      <c r="F34" s="86"/>
      <c r="G34" s="87">
        <f>SUM(G31+G32+G33)</f>
        <v>-112.27000000000001</v>
      </c>
      <c r="H34" s="87">
        <v>56.5</v>
      </c>
      <c r="I34" s="170"/>
    </row>
    <row r="35" spans="2:9" s="78" customFormat="1" ht="12" customHeight="1" thickBot="1" x14ac:dyDescent="0.4">
      <c r="B35" s="83" t="s">
        <v>85</v>
      </c>
      <c r="C35" s="84" t="s">
        <v>86</v>
      </c>
      <c r="D35" s="85"/>
      <c r="E35" s="85"/>
      <c r="F35" s="86"/>
      <c r="G35" s="87">
        <f>SUM(G25+G30+G34)</f>
        <v>-1020.5500000000002</v>
      </c>
      <c r="H35" s="100">
        <v>56.5</v>
      </c>
      <c r="I35" s="170"/>
    </row>
    <row r="36" spans="2:9" ht="12" customHeight="1" thickBot="1" x14ac:dyDescent="0.4">
      <c r="B36" s="65"/>
      <c r="C36" s="66" t="s">
        <v>87</v>
      </c>
      <c r="D36" s="66" t="s">
        <v>88</v>
      </c>
      <c r="E36" s="74"/>
      <c r="F36" s="93"/>
      <c r="G36" s="94"/>
      <c r="H36" s="94"/>
    </row>
    <row r="37" spans="2:9" ht="15.75" customHeight="1" thickBot="1" x14ac:dyDescent="0.4">
      <c r="B37" s="95" t="s">
        <v>89</v>
      </c>
      <c r="C37" s="96" t="s">
        <v>90</v>
      </c>
      <c r="D37" s="97"/>
      <c r="E37" s="98"/>
      <c r="F37" s="99"/>
      <c r="G37" s="100">
        <f>SUM(G35+G36)</f>
        <v>-1020.5500000000002</v>
      </c>
      <c r="H37" s="101">
        <f>SUM(H35+H36)</f>
        <v>56.5</v>
      </c>
    </row>
    <row r="39" spans="2:9" ht="63.75" customHeight="1" x14ac:dyDescent="0.35">
      <c r="B39" s="190"/>
      <c r="C39" s="190"/>
      <c r="D39" s="190"/>
      <c r="E39" s="190"/>
      <c r="F39" s="190"/>
      <c r="G39" s="190"/>
    </row>
    <row r="41" spans="2:9" x14ac:dyDescent="0.35">
      <c r="E41" s="61"/>
      <c r="F41" s="61"/>
      <c r="G41" s="62"/>
      <c r="H41" s="102"/>
      <c r="I41" s="173"/>
    </row>
  </sheetData>
  <sheetProtection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5"/>
  <sheetViews>
    <sheetView tabSelected="1" zoomScaleNormal="100" workbookViewId="0">
      <selection activeCell="D2" sqref="D2"/>
    </sheetView>
  </sheetViews>
  <sheetFormatPr baseColWidth="10" defaultColWidth="11.453125" defaultRowHeight="14.5" x14ac:dyDescent="0.35"/>
  <cols>
    <col min="1" max="1" width="18.81640625" style="103" customWidth="1"/>
    <col min="2" max="2" width="52" style="103" customWidth="1"/>
    <col min="3" max="3" width="24.54296875" style="103" customWidth="1"/>
    <col min="4" max="4" width="13" style="103" customWidth="1"/>
    <col min="5" max="5" width="24.54296875" style="103" customWidth="1"/>
    <col min="6" max="6" width="20.453125" style="103" customWidth="1"/>
    <col min="7" max="1025" width="11.453125" style="103"/>
  </cols>
  <sheetData>
    <row r="1" spans="1:13" ht="23.5" x14ac:dyDescent="0.35">
      <c r="A1" s="191" t="s">
        <v>91</v>
      </c>
      <c r="B1" s="191"/>
      <c r="C1" s="191"/>
      <c r="D1" s="191"/>
      <c r="E1" s="191"/>
      <c r="F1" s="191"/>
      <c r="G1" s="104"/>
      <c r="H1" s="104"/>
    </row>
    <row r="2" spans="1:13" ht="25.5" customHeight="1" x14ac:dyDescent="0.45">
      <c r="A2" s="105" t="s">
        <v>92</v>
      </c>
      <c r="B2" s="135" t="s">
        <v>165</v>
      </c>
      <c r="C2" s="106" t="s">
        <v>93</v>
      </c>
      <c r="D2" s="107" t="s">
        <v>164</v>
      </c>
      <c r="E2" s="106" t="s">
        <v>94</v>
      </c>
      <c r="F2" s="108">
        <v>2023</v>
      </c>
    </row>
    <row r="3" spans="1:13" ht="44.25" customHeight="1" x14ac:dyDescent="0.35">
      <c r="A3" s="192" t="s">
        <v>95</v>
      </c>
      <c r="B3" s="192"/>
      <c r="C3" s="192"/>
      <c r="D3" s="192"/>
      <c r="E3" s="192"/>
      <c r="F3" s="192"/>
      <c r="G3" s="109"/>
      <c r="H3" s="109"/>
      <c r="I3" s="109"/>
      <c r="J3" s="109"/>
      <c r="K3" s="109"/>
      <c r="L3" s="109"/>
      <c r="M3" s="109"/>
    </row>
    <row r="4" spans="1:13" ht="59.25" customHeight="1" x14ac:dyDescent="0.35">
      <c r="A4" s="110" t="s">
        <v>96</v>
      </c>
      <c r="B4" s="111" t="s">
        <v>97</v>
      </c>
      <c r="C4" s="112" t="s">
        <v>98</v>
      </c>
      <c r="D4" s="113" t="s">
        <v>99</v>
      </c>
      <c r="E4" s="113" t="s">
        <v>100</v>
      </c>
      <c r="F4" s="114" t="s">
        <v>101</v>
      </c>
    </row>
    <row r="5" spans="1:13" ht="21" customHeight="1" x14ac:dyDescent="0.35">
      <c r="A5" s="116"/>
      <c r="B5" s="117"/>
      <c r="C5" s="118"/>
      <c r="D5" s="119"/>
      <c r="E5" s="120"/>
      <c r="F5" s="121"/>
    </row>
    <row r="6" spans="1:13" ht="21" customHeight="1" x14ac:dyDescent="0.35">
      <c r="A6" s="116"/>
      <c r="B6" s="117"/>
      <c r="C6" s="118"/>
      <c r="D6" s="119"/>
      <c r="E6" s="120"/>
      <c r="F6" s="121"/>
    </row>
    <row r="7" spans="1:13" ht="21" customHeight="1" x14ac:dyDescent="0.35">
      <c r="A7" s="116"/>
      <c r="B7" s="117"/>
      <c r="C7" s="118"/>
      <c r="D7" s="119"/>
      <c r="E7" s="120"/>
      <c r="F7" s="121"/>
    </row>
    <row r="8" spans="1:13" ht="21" customHeight="1" x14ac:dyDescent="0.35">
      <c r="A8" s="116"/>
      <c r="B8" s="117"/>
      <c r="C8" s="118"/>
      <c r="D8" s="119"/>
      <c r="E8" s="120"/>
      <c r="F8" s="121"/>
      <c r="G8" s="115"/>
      <c r="H8" s="115"/>
    </row>
    <row r="9" spans="1:13" ht="21" customHeight="1" x14ac:dyDescent="0.35">
      <c r="A9" s="116"/>
      <c r="B9" s="117"/>
      <c r="C9" s="118"/>
      <c r="D9" s="119"/>
      <c r="E9" s="120"/>
      <c r="F9" s="121"/>
      <c r="G9" s="115"/>
    </row>
    <row r="10" spans="1:13" ht="21" customHeight="1" x14ac:dyDescent="0.35">
      <c r="A10" s="116"/>
      <c r="B10" s="117"/>
      <c r="C10" s="118"/>
      <c r="D10" s="119"/>
      <c r="E10" s="120"/>
      <c r="F10" s="121"/>
      <c r="G10" s="115"/>
      <c r="H10" s="115"/>
    </row>
    <row r="11" spans="1:13" ht="21" customHeight="1" x14ac:dyDescent="0.35">
      <c r="A11" s="116"/>
      <c r="B11" s="117"/>
      <c r="C11" s="118"/>
      <c r="D11" s="119"/>
      <c r="E11" s="120"/>
      <c r="F11" s="121"/>
      <c r="G11" s="115"/>
    </row>
    <row r="12" spans="1:13" ht="21" customHeight="1" x14ac:dyDescent="0.35">
      <c r="A12" s="116"/>
      <c r="B12" s="117"/>
      <c r="C12" s="118"/>
      <c r="D12" s="119"/>
      <c r="E12" s="120"/>
      <c r="F12" s="121"/>
      <c r="G12" s="115"/>
    </row>
    <row r="13" spans="1:13" ht="21" customHeight="1" x14ac:dyDescent="0.35">
      <c r="A13" s="116"/>
      <c r="B13" s="117"/>
      <c r="C13" s="118"/>
      <c r="D13" s="119"/>
      <c r="E13" s="120"/>
      <c r="F13" s="121"/>
      <c r="G13" s="115"/>
    </row>
    <row r="14" spans="1:13" ht="21" customHeight="1" x14ac:dyDescent="0.35">
      <c r="A14" s="116"/>
      <c r="B14" s="117"/>
      <c r="C14" s="118"/>
      <c r="D14" s="119"/>
      <c r="E14" s="120"/>
      <c r="F14" s="121"/>
      <c r="G14" s="115"/>
    </row>
    <row r="15" spans="1:13" ht="21" customHeight="1" x14ac:dyDescent="0.35">
      <c r="A15" s="116"/>
      <c r="B15" s="117"/>
      <c r="C15" s="118"/>
      <c r="D15" s="119"/>
      <c r="E15" s="120"/>
      <c r="F15" s="121"/>
      <c r="G15" s="115"/>
    </row>
    <row r="16" spans="1:13" ht="21" customHeight="1" x14ac:dyDescent="0.35">
      <c r="A16" s="116"/>
      <c r="B16" s="117"/>
      <c r="C16" s="118"/>
      <c r="D16" s="119"/>
      <c r="E16" s="120"/>
      <c r="F16" s="121"/>
      <c r="G16" s="115"/>
    </row>
    <row r="17" spans="1:8" ht="21" customHeight="1" x14ac:dyDescent="0.35">
      <c r="A17" s="116"/>
      <c r="B17" s="117"/>
      <c r="C17" s="118"/>
      <c r="D17" s="119"/>
      <c r="E17" s="120"/>
      <c r="F17" s="121"/>
      <c r="G17" s="115"/>
    </row>
    <row r="18" spans="1:8" ht="21" customHeight="1" x14ac:dyDescent="0.35">
      <c r="A18" s="116"/>
      <c r="B18" s="117"/>
      <c r="C18" s="118"/>
      <c r="D18" s="119"/>
      <c r="E18" s="120"/>
      <c r="F18" s="121"/>
      <c r="G18" s="115"/>
    </row>
    <row r="19" spans="1:8" ht="21" customHeight="1" x14ac:dyDescent="0.35">
      <c r="A19" s="116"/>
      <c r="B19" s="117"/>
      <c r="C19" s="118"/>
      <c r="D19" s="119"/>
      <c r="E19" s="120"/>
      <c r="F19" s="121"/>
      <c r="G19" s="115"/>
    </row>
    <row r="20" spans="1:8" ht="21" customHeight="1" x14ac:dyDescent="0.35">
      <c r="A20" s="116"/>
      <c r="B20" s="117"/>
      <c r="C20" s="118"/>
      <c r="D20" s="119"/>
      <c r="E20" s="120"/>
      <c r="F20" s="121"/>
      <c r="G20" s="115"/>
      <c r="H20" s="115"/>
    </row>
    <row r="21" spans="1:8" ht="21" customHeight="1" x14ac:dyDescent="0.35">
      <c r="A21" s="116"/>
      <c r="B21" s="117"/>
      <c r="C21" s="118"/>
      <c r="D21" s="119"/>
      <c r="E21" s="120"/>
      <c r="F21" s="121"/>
      <c r="G21" s="115"/>
    </row>
    <row r="22" spans="1:8" ht="21" customHeight="1" x14ac:dyDescent="0.35">
      <c r="A22" s="116"/>
      <c r="B22" s="117"/>
      <c r="C22" s="118"/>
      <c r="D22" s="119"/>
      <c r="E22" s="120"/>
      <c r="F22" s="121"/>
      <c r="G22" s="115"/>
    </row>
    <row r="23" spans="1:8" ht="21" customHeight="1" x14ac:dyDescent="0.35">
      <c r="A23" s="116"/>
      <c r="B23" s="117"/>
      <c r="C23" s="118"/>
      <c r="D23" s="119"/>
      <c r="E23" s="120"/>
      <c r="F23" s="121"/>
      <c r="G23" s="115"/>
    </row>
    <row r="24" spans="1:8" ht="21" customHeight="1" x14ac:dyDescent="0.35">
      <c r="A24" s="116"/>
      <c r="B24" s="117"/>
      <c r="C24" s="118"/>
      <c r="D24" s="119"/>
      <c r="E24" s="120"/>
      <c r="F24" s="121"/>
      <c r="G24" s="115"/>
    </row>
    <row r="25" spans="1:8" ht="21" customHeight="1" x14ac:dyDescent="0.35">
      <c r="A25" s="122"/>
      <c r="B25" s="123"/>
      <c r="C25" s="124"/>
      <c r="D25" s="125"/>
      <c r="E25" s="126"/>
      <c r="F25" s="127"/>
    </row>
    <row r="26" spans="1:8" ht="21" customHeight="1" x14ac:dyDescent="0.45">
      <c r="A26" s="193" t="s">
        <v>102</v>
      </c>
      <c r="B26" s="193"/>
      <c r="C26" s="193"/>
      <c r="D26" s="128"/>
      <c r="E26" s="129">
        <f>SUM(E5:E25)</f>
        <v>0</v>
      </c>
      <c r="F26" s="130">
        <f>SUM(F5:F25)</f>
        <v>0</v>
      </c>
    </row>
    <row r="27" spans="1:8" s="131" customFormat="1" x14ac:dyDescent="0.35"/>
    <row r="28" spans="1:8" s="131" customFormat="1" x14ac:dyDescent="0.35">
      <c r="B28" s="132" t="s">
        <v>103</v>
      </c>
      <c r="C28" s="133"/>
      <c r="D28" s="133"/>
    </row>
    <row r="29" spans="1:8" s="131" customFormat="1" x14ac:dyDescent="0.35">
      <c r="B29" s="131" t="s">
        <v>104</v>
      </c>
    </row>
    <row r="30" spans="1:8" s="131" customFormat="1" x14ac:dyDescent="0.35">
      <c r="B30" s="131" t="s">
        <v>105</v>
      </c>
    </row>
    <row r="31" spans="1:8" s="131" customFormat="1" x14ac:dyDescent="0.35">
      <c r="B31" s="131" t="s">
        <v>106</v>
      </c>
    </row>
    <row r="32" spans="1:8" s="131" customFormat="1" x14ac:dyDescent="0.35">
      <c r="B32" s="134" t="s">
        <v>107</v>
      </c>
    </row>
    <row r="33" spans="2:2" s="131" customFormat="1" x14ac:dyDescent="0.35">
      <c r="B33" s="131" t="s">
        <v>108</v>
      </c>
    </row>
    <row r="34" spans="2:2" s="131" customFormat="1" x14ac:dyDescent="0.35">
      <c r="B34" s="131" t="s">
        <v>109</v>
      </c>
    </row>
    <row r="35" spans="2:2" s="131" customFormat="1" x14ac:dyDescent="0.35">
      <c r="B35" s="131" t="s">
        <v>110</v>
      </c>
    </row>
    <row r="36" spans="2:2" s="131" customFormat="1" x14ac:dyDescent="0.35">
      <c r="B36" s="131" t="s">
        <v>111</v>
      </c>
    </row>
    <row r="37" spans="2:2" s="131" customFormat="1" x14ac:dyDescent="0.35">
      <c r="B37" s="131" t="s">
        <v>112</v>
      </c>
    </row>
    <row r="38" spans="2:2" s="131" customFormat="1" x14ac:dyDescent="0.35">
      <c r="B38" s="131" t="s">
        <v>113</v>
      </c>
    </row>
    <row r="39" spans="2:2" s="131" customFormat="1" x14ac:dyDescent="0.35">
      <c r="B39" s="131" t="s">
        <v>114</v>
      </c>
    </row>
    <row r="40" spans="2:2" s="131" customFormat="1" x14ac:dyDescent="0.35">
      <c r="B40" s="131" t="s">
        <v>115</v>
      </c>
    </row>
    <row r="41" spans="2:2" s="131" customFormat="1" x14ac:dyDescent="0.35">
      <c r="B41" s="131" t="s">
        <v>116</v>
      </c>
    </row>
    <row r="42" spans="2:2" s="131" customFormat="1" x14ac:dyDescent="0.35">
      <c r="B42" s="131" t="s">
        <v>117</v>
      </c>
    </row>
    <row r="43" spans="2:2" s="131" customFormat="1" x14ac:dyDescent="0.35">
      <c r="B43" s="131" t="s">
        <v>118</v>
      </c>
    </row>
    <row r="44" spans="2:2" s="131" customFormat="1" x14ac:dyDescent="0.35">
      <c r="B44" s="131" t="s">
        <v>119</v>
      </c>
    </row>
    <row r="45" spans="2:2" s="131" customFormat="1" x14ac:dyDescent="0.35">
      <c r="B45" s="131" t="s">
        <v>120</v>
      </c>
    </row>
    <row r="46" spans="2:2" s="131" customFormat="1" x14ac:dyDescent="0.35">
      <c r="B46" s="131" t="s">
        <v>121</v>
      </c>
    </row>
    <row r="47" spans="2:2" s="131" customFormat="1" x14ac:dyDescent="0.35">
      <c r="B47" s="131" t="s">
        <v>122</v>
      </c>
    </row>
    <row r="48" spans="2:2" s="131" customFormat="1" x14ac:dyDescent="0.35">
      <c r="B48" s="131" t="s">
        <v>123</v>
      </c>
    </row>
    <row r="49" spans="2:2" s="131" customFormat="1" x14ac:dyDescent="0.35">
      <c r="B49" s="131" t="s">
        <v>124</v>
      </c>
    </row>
    <row r="50" spans="2:2" s="131" customFormat="1" x14ac:dyDescent="0.35">
      <c r="B50" s="131" t="s">
        <v>125</v>
      </c>
    </row>
    <row r="51" spans="2:2" s="131" customFormat="1" x14ac:dyDescent="0.35">
      <c r="B51" s="131" t="s">
        <v>126</v>
      </c>
    </row>
    <row r="52" spans="2:2" s="131" customFormat="1" x14ac:dyDescent="0.35">
      <c r="B52" s="131" t="s">
        <v>127</v>
      </c>
    </row>
    <row r="53" spans="2:2" s="131" customFormat="1" x14ac:dyDescent="0.35">
      <c r="B53" s="131" t="s">
        <v>128</v>
      </c>
    </row>
    <row r="54" spans="2:2" s="131" customFormat="1" x14ac:dyDescent="0.35">
      <c r="B54" s="131" t="s">
        <v>129</v>
      </c>
    </row>
    <row r="55" spans="2:2" s="131" customFormat="1" x14ac:dyDescent="0.35">
      <c r="B55" s="131" t="s">
        <v>130</v>
      </c>
    </row>
    <row r="56" spans="2:2" s="131" customFormat="1" x14ac:dyDescent="0.35">
      <c r="B56" s="134" t="s">
        <v>131</v>
      </c>
    </row>
    <row r="57" spans="2:2" s="131" customFormat="1" x14ac:dyDescent="0.35">
      <c r="B57" s="131" t="s">
        <v>132</v>
      </c>
    </row>
    <row r="58" spans="2:2" s="131" customFormat="1" x14ac:dyDescent="0.35">
      <c r="B58" s="131" t="s">
        <v>133</v>
      </c>
    </row>
    <row r="59" spans="2:2" s="131" customFormat="1" x14ac:dyDescent="0.35">
      <c r="B59" s="131" t="s">
        <v>134</v>
      </c>
    </row>
    <row r="60" spans="2:2" s="131" customFormat="1" x14ac:dyDescent="0.35">
      <c r="B60" s="131" t="s">
        <v>135</v>
      </c>
    </row>
    <row r="61" spans="2:2" s="131" customFormat="1" x14ac:dyDescent="0.35">
      <c r="B61" s="131" t="s">
        <v>136</v>
      </c>
    </row>
    <row r="62" spans="2:2" s="131" customFormat="1" x14ac:dyDescent="0.35">
      <c r="B62" s="131" t="s">
        <v>137</v>
      </c>
    </row>
    <row r="63" spans="2:2" s="131" customFormat="1" x14ac:dyDescent="0.35"/>
    <row r="64" spans="2:2" s="131" customFormat="1" x14ac:dyDescent="0.35"/>
    <row r="65" s="131" customFormat="1" x14ac:dyDescent="0.35"/>
    <row r="66" s="131" customFormat="1" x14ac:dyDescent="0.35"/>
    <row r="67" s="131" customFormat="1" x14ac:dyDescent="0.35"/>
    <row r="68" s="131" customFormat="1" x14ac:dyDescent="0.35"/>
    <row r="69" s="131" customFormat="1" x14ac:dyDescent="0.35"/>
    <row r="70" s="131" customFormat="1" x14ac:dyDescent="0.35"/>
    <row r="71" s="131" customFormat="1" x14ac:dyDescent="0.35"/>
    <row r="72" s="131" customFormat="1" x14ac:dyDescent="0.35"/>
    <row r="73" s="131" customFormat="1" x14ac:dyDescent="0.35"/>
    <row r="74" s="131" customFormat="1" x14ac:dyDescent="0.35"/>
    <row r="75" s="131" customFormat="1" x14ac:dyDescent="0.35"/>
  </sheetData>
  <sheetProtection insertColumns="0" insertRows="0"/>
  <mergeCells count="3">
    <mergeCell ref="A1:F1"/>
    <mergeCell ref="A3:F3"/>
    <mergeCell ref="A26:C26"/>
  </mergeCells>
  <dataValidations count="3">
    <dataValidation type="list" allowBlank="1" showInputMessage="1" showErrorMessage="1" sqref="C5:C25" xr:uid="{00000000-0002-0000-0200-000000000000}">
      <formula1>$B$59:$B$64</formula1>
      <formula2>0</formula2>
    </dataValidation>
    <dataValidation type="list" allowBlank="1" showInputMessage="1" showErrorMessage="1" sqref="B5:B25" xr:uid="{00000000-0002-0000-0200-000001000000}">
      <formula1>$B$34:$B$57</formula1>
      <formula2>0</formula2>
    </dataValidation>
    <dataValidation type="list" allowBlank="1" showInputMessage="1" showErrorMessage="1" sqref="A5:A25" xr:uid="{00000000-0002-0000-0200-000002000000}">
      <formula1>$B$30:$B$32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scale="79" firstPageNumber="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6657-E45F-4E23-B2CD-F27FFC13B1D9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Balance de Situación Abreviado</vt:lpstr>
      <vt:lpstr>Hoja8</vt:lpstr>
      <vt:lpstr>Hoja9</vt:lpstr>
      <vt:lpstr>Hoja10</vt:lpstr>
      <vt:lpstr>Hoja11</vt:lpstr>
      <vt:lpstr>Hoja12</vt:lpstr>
      <vt:lpstr>Cuenta de Resultados Abreviada</vt:lpstr>
      <vt:lpstr>ANEXO SUBVENCIONES PÚBLICAS</vt:lpstr>
      <vt:lpstr>Hoja1</vt:lpstr>
      <vt:lpstr>ANEXO ENDEUDAMIENTO</vt:lpstr>
      <vt:lpstr>Hoja2</vt:lpstr>
      <vt:lpstr>Hoja3</vt:lpstr>
      <vt:lpstr>Hoja4</vt:lpstr>
      <vt:lpstr>Hoja5</vt:lpstr>
      <vt:lpstr>Hoja6</vt:lpstr>
      <vt:lpstr>Hoja7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Marco Antonio Manjón Martínez</cp:lastModifiedBy>
  <cp:revision>16</cp:revision>
  <cp:lastPrinted>2024-07-08T09:59:17Z</cp:lastPrinted>
  <dcterms:created xsi:type="dcterms:W3CDTF">2017-02-22T12:44:08Z</dcterms:created>
  <dcterms:modified xsi:type="dcterms:W3CDTF">2024-07-08T10:05:12Z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